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6" documentId="8_{CDC7EFB9-6EB1-4D15-BE8F-5309D1C5ADF1}" xr6:coauthVersionLast="47" xr6:coauthVersionMax="47" xr10:uidLastSave="{764894A0-5A93-4019-90B3-14CF35840715}"/>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<sst xmlns="http://schemas.openxmlformats.org/spreadsheetml/2006/main" count="571" uniqueCount="292">
  <si>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</si>
  <si>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</si>
  <si>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</si>
  <si>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</si>
  <si>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</si>
  <si>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</si>
  <si>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</si>
  <si>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</si>
  <si>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</si>
  <si>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</si>
  <si>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</si>
  <si>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</si>
  <si>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</si>
  <si>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</si>
  <si>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</si>
  <si>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</si>
  <si>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</si>
  <si>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</si>
  <si>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</si>
  <si>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</si>
  <si>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</si>
  <si>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</si>
  <si>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</si>
  <si>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</si>
  <si>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</si>
  <si>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</si>
  <si>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</si>
  <si>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</si>
  <si>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</si>
  <si>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</si>
  <si>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</si>
  <si>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</si>
  <si>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</si>
  <si>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</si>
  <si>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</si>
  <si>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</si>
  <si>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</si>
  <si>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</si>
  <si>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</si>
  <si>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</si>
  <si>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</si>
  <si>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</si>
  <si>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</si>
  <si>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</si>
  <si>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</si>
  <si>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</si>
  <si>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</si>
  <si>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</si>
  <si>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</si>
  <si>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</si>
  <si>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</si>
  <si>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</si>
  <si>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</si>
  <si>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</si>
  <si>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</si>
  <si>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</si>
  <si>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</si>
  <si>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</si>
  <si>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</si>
  <si>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</si>
  <si>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</si>
  <si>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</si>
  <si>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</si>
  <si>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</si>
  <si>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</si>
  <si>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</si>
  <si>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</si>
  <si>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</si>
  <si>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</si>
  <si>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</si>
  <si>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</si>
  <si>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</si>
  <si>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</si>
  <si>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</si>
  <si>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</si>
  <si>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</si>
  <si>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</si>
  <si>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</si>
  <si>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</si>
  <si>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</si>
  <si>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</si>
  <si>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</si>
  <si>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</si>
  <si>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</si>
  <si>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</si>
  <si>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</si>
  <si>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</si>
  <si>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</si>
  <si>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</si>
  <si>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</si>
  <si>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</si>
  <si>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</si>
  <si>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</si>
  <si>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</si>
  <si>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</si>
  <si>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</si>
  <si>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</si>
  <si>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</si>
  <si>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</si>
  <si>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</si>
  <si>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</si>
  <si>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</si>
  <si>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</si>
  <si>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</si>
  <si>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</si>
  <si>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</si>
  <si>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</si>
  <si>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</si>
  <si>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</si>
  <si>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</si>
  <si>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</si>
  <si>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</si>
  <si>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</si>
  <si>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</si>
  <si>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</si>
  <si>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</si>
  <si>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</si>
  <si>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</si>
  <si>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</si>
  <si>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</si>
  <si>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</si>
  <si>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</si>
  <si>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</si>
  <si>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</si>
  <si>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</si>
  <si>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</si>
  <si>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</si>
  <si>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</si>
  <si>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</si>
  <si>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</si>
  <si>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</si>
  <si>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</si>
  <si>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</si>
  <si>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</si>
  <si>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</si>
  <si>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</si>
  <si>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</si>
  <si>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</si>
  <si>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</si>
  <si>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</si>
  <si>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</si>
  <si>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</si>
  <si>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</si>
  <si>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</si>
  <si>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</si>
  <si>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</si>
  <si>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</si>
  <si>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</si>
  <si>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</si>
  <si>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</si>
  <si>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</si>
  <si>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</si>
  <si>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</si>
  <si>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</si>
  <si>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</si>
  <si>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</si>
  <si>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</si>
  <si>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</si>
  <si>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</si>
  <si>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</si>
  <si>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</si>
  <si>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</si>
  <si>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</si>
  <si>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</si>
  <si>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</si>
  <si>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</si>
  <si>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</si>
  <si>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</si>
  <si>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</si>
  <si>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</si>
  <si>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</si>
  <si>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</si>
  <si>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</si>
  <si>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</si>
  <si>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</si>
  <si>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</si>
  <si>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</si>
  <si>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</si>
  <si>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</si>
  <si>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</si>
  <si>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</si>
  <si>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</si>
  <si>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</si>
  <si>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</si>
  <si>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</si>
  <si>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</si>
  <si>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</si>
  <si>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</si>
  <si>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</si>
  <si>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</si>
  <si>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</si>
  <si>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</si>
  <si>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</si>
  <si>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</si>
  <si>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</si>
  <si>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</si>
  <si>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</si>
  <si>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</si>
  <si>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</si>
  <si>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</si>
  <si>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</si>
  <si>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</si>
  <si>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</si>
  <si>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</si>
  <si>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</si>
  <si>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</si>
  <si>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</si>
  <si>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</si>
  <si>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</si>
  <si>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</si>
  <si>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</si>
  <si>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</si>
  <si>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</si>
  <si>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</si>
  <si>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</si>
  <si>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</si>
  <si>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</si>
  <si>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</si>
  <si>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</si>
  <si>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</si>
  <si>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</si>
  <si>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</si>
  <si>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</si>
  <si>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</si>
  <si>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</si>
  <si>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</si>
  <si>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</si>
  <si>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</si>
  <si>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</si>
  <si>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</si>
  <si>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</si>
  <si>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</si>
  <si>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</si>
  <si>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</si>
  <si>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</si>
  <si>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</si>
  <si>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</si>
  <si>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</si>
  <si>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</si>
  <si>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</si>
  <si>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</si>
  <si>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</si>
  <si>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</si>
  <si>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</si>
  <si>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</si>
  <si>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</si>
  <si>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</si>
  <si>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</si>
  <si>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</si>
  <si>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</si>
  <si>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</si>
  <si>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</si>
  <si>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</si>
  <si>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</si>
  <si>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</si>
  <si>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</si>
  <si>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</si>
  <si>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</si>
  <si>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</si>
  <si>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</si>
  <si>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</si>
  <si>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</si>
  <si>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</si>
  <si>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</si>
  <si>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</si>
  <si>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</si>
  <si>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</si>
  <si>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</si>
  <si>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</si>
  <si>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</si>
  <si>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</si>
  <si>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</si>
  <si>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</si>
  <si>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</si>
  <si>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</si>
  <si>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</si>
  <si>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</si>
  <si>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</si>
  <si>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</si>
  <si>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</si>
  <si>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</si>
  <si>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</si>
  <si>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</si>
  <si>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geen bron beschikbaar</t>
  </si>
  <si>
    <t>basis processen database (ecoinvent)</t>
  </si>
  <si>
    <t>via restmateriaal</t>
  </si>
  <si>
    <t>B&amp;U en GWW</t>
  </si>
  <si>
    <t>kunststoffen</t>
  </si>
  <si>
    <t>0264-avC&amp;Verbranden kunststoffen (28,67 MJ/kg) (o.b.v. o.b.v. mix 21% PE, 21% PP, 20% PVC, 17% PS en 21% mixture)</t>
  </si>
  <si>
    <t>28,67</t>
  </si>
  <si>
    <t>'basis processen database (ecoinvent)</t>
  </si>
  <si>
    <t>0251-sto&amp;Stort PE (o.b.v. Waste polyethylene {Europe without Switzerland}| treatment of waste polyethylene, sanitary landfill | Cut-off, U), ook elastomeren als epdm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</si>
</sst>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H36" sqref="H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43</v>
      </c>
      <c r="G8" s="3" t="s">
        <v>3</v>
      </c>
      <c r="H8" s="2" t="s">
        <v>9</v>
      </c>
      <c r="I8" s="3"/>
    </row>
    <row r="9" spans="2:25" ht="10.5" thickTop="1">
      <c r="D9" s="3"/>
      <c r="E9" s="3" t="s">
        <v>10</v>
      </c>
      <c r="F9" s="2" t="s">
        <v>287</v>
      </c>
      <c r="G9" s="3" t="s">
        <v>3</v>
      </c>
      <c r="H9" s="2" t="s">
        <v>9</v>
      </c>
      <c r="I9" s="3"/>
    </row>
    <row r="10" spans="2:25">
      <c r="D10" s="3"/>
      <c r="E10" s="3" t="s">
        <v>11</v>
      </c>
      <c r="F10" s="81" t="s">
        <v>285</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0.8</v>
      </c>
      <c r="G19" s="3" t="s">
        <v>17</v>
      </c>
      <c r="H19" s="2" t="s">
        <v>22</v>
      </c>
      <c r="I19" s="9" t="s">
        <v>23</v>
      </c>
    </row>
    <row r="20" spans="4:9">
      <c r="E20" s="3" t="s">
        <v>26</v>
      </c>
      <c r="F20" s="75">
        <f>'SP 2 EOL efficientie '!E35</f>
        <v>0.2</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G26" s="3"/>
      <c r="H26" s="3"/>
      <c r="I26" s="3"/>
    </row>
    <row r="27" spans="4:9" ht="11" thickBot="1">
      <c r="D27" s="5" t="s">
        <v>35</v>
      </c>
      <c r="E27" s="3" t="s">
        <v>36</v>
      </c>
      <c r="F27" s="3"/>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t="str">
        <f>'SP 5 AVI'!E15</f>
        <v>28,67</v>
      </c>
      <c r="G32" s="3" t="s">
        <v>43</v>
      </c>
      <c r="H32" s="72" t="str">
        <f>'SP 5 AVI'!$F$15</f>
        <v>basis processen database (ecoinvent)</v>
      </c>
      <c r="I32" s="9" t="s">
        <v>44</v>
      </c>
    </row>
    <row r="33" spans="4:9" ht="10.5" thickTop="1">
      <c r="E33" s="3" t="s">
        <v>45</v>
      </c>
      <c r="F33" s="71" t="str">
        <f>'SP 5 AVI'!E18</f>
        <v>0264-avC&amp;Verbranden kunststoffen (28,67 MJ/kg) (o.b.v. o.b.v. mix 21% PE, 21% PP, 20% PVC, 17% PS en 21% mixture)</v>
      </c>
      <c r="G33" s="3" t="s">
        <v>29</v>
      </c>
      <c r="H33" s="72" t="str">
        <f>'SP 5 AVI'!$F$18</f>
        <v>'basis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291</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7"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286</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row>
    <row r="56" spans="5:8">
      <c r="E56" s="35" t="s">
        <v>138</v>
      </c>
      <c r="F56" s="40">
        <v>0.8</v>
      </c>
      <c r="G56" s="23"/>
      <c r="H56" s="23" t="s">
        <v>283</v>
      </c>
    </row>
    <row r="57" spans="5:8">
      <c r="E57" s="35" t="s">
        <v>116</v>
      </c>
      <c r="F57" s="40">
        <v>0.2</v>
      </c>
      <c r="G57" s="23"/>
      <c r="H57" s="23" t="s">
        <v>283</v>
      </c>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0.8</v>
      </c>
      <c r="F14" s="50" t="s">
        <v>150</v>
      </c>
      <c r="J14" s="35" t="s">
        <v>153</v>
      </c>
      <c r="K14" s="48">
        <v>0.48</v>
      </c>
      <c r="L14" s="50" t="s">
        <v>150</v>
      </c>
    </row>
    <row r="15" spans="2:18" ht="20">
      <c r="D15" s="35" t="s">
        <v>154</v>
      </c>
      <c r="E15" s="48">
        <f>'SP 1 Verdeling EOL'!F57</f>
        <v>0.2</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0.8</v>
      </c>
      <c r="F34" s="53" t="s">
        <v>186</v>
      </c>
      <c r="J34" s="35" t="s">
        <v>185</v>
      </c>
      <c r="K34" s="48">
        <v>0</v>
      </c>
      <c r="L34" s="53" t="s">
        <v>186</v>
      </c>
    </row>
    <row r="35" spans="4:12" ht="60">
      <c r="D35" s="35" t="s">
        <v>187</v>
      </c>
      <c r="E35" s="48">
        <f>E15+E12*E24+E13*E26+E14*E27+E12*E22*E25*E27+E13*E25*E27</f>
        <v>0.2</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F39" sqref="F3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4" sqref="E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t="s">
        <v>289</v>
      </c>
      <c r="F15" s="70" t="s">
        <v>284</v>
      </c>
    </row>
    <row r="17" spans="4:6" ht="11" thickBot="1">
      <c r="D17" s="28" t="s">
        <v>256</v>
      </c>
      <c r="E17" s="28" t="s">
        <v>257</v>
      </c>
      <c r="F17" s="28" t="s">
        <v>258</v>
      </c>
    </row>
    <row r="18" spans="4:6" ht="30.5" thickTop="1">
      <c r="D18" s="70"/>
      <c r="E18" s="80" t="s">
        <v>288</v>
      </c>
      <c r="F18" s="70" t="s">
        <v>290</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81899A-A3E7-4B09-9DEA-E251727F6EB4}"/>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